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nlonpartner.sharepoint.com/Delte dokumenter/01. Vejledninger og Standarder/"/>
    </mc:Choice>
  </mc:AlternateContent>
  <xr:revisionPtr revIDLastSave="14" documentId="13_ncr:1_{DFCCD510-DF7A-4181-A8E0-9DB0A0E77040}" xr6:coauthVersionLast="47" xr6:coauthVersionMax="47" xr10:uidLastSave="{2EC8787A-F896-48A3-BF87-FCB93894998F}"/>
  <bookViews>
    <workbookView xWindow="6030" yWindow="4305" windowWidth="23925" windowHeight="13215" xr2:uid="{D3B3FB64-8488-442A-A79B-D06FB9B500BD}"/>
  </bookViews>
  <sheets>
    <sheet name="Bereg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2" i="1"/>
  <c r="I5" i="1"/>
  <c r="H5" i="1"/>
  <c r="D11" i="1"/>
  <c r="H7" i="1" l="1"/>
  <c r="H6" i="1" l="1"/>
  <c r="E11" i="1" s="1"/>
  <c r="F11" i="1" s="1"/>
  <c r="E12" i="1" l="1"/>
  <c r="F12" i="1" s="1"/>
  <c r="E13" i="1" l="1"/>
  <c r="F13" i="1" s="1"/>
  <c r="E14" i="1" l="1"/>
  <c r="F14" i="1" s="1"/>
  <c r="E15" i="1" l="1"/>
  <c r="F15" i="1" s="1"/>
</calcChain>
</file>

<file path=xl/sharedStrings.xml><?xml version="1.0" encoding="utf-8"?>
<sst xmlns="http://schemas.openxmlformats.org/spreadsheetml/2006/main" count="35" uniqueCount="35">
  <si>
    <t>Ferieperiode 1</t>
  </si>
  <si>
    <t>Ferieperiode 2</t>
  </si>
  <si>
    <t>Ferieperiode 3</t>
  </si>
  <si>
    <t>Ferieperiode 4</t>
  </si>
  <si>
    <t>Ferieperiode 5</t>
  </si>
  <si>
    <t>Ferieår</t>
  </si>
  <si>
    <t>Dage syg periode 1</t>
  </si>
  <si>
    <t>Dage syg periode 2</t>
  </si>
  <si>
    <t>Dage syg periode 3</t>
  </si>
  <si>
    <t>Dage syg periode 4</t>
  </si>
  <si>
    <t>Dage syg periode 5</t>
  </si>
  <si>
    <t>Karensdage i ferieåret</t>
  </si>
  <si>
    <t>Mnd. ans. i ferieåret</t>
  </si>
  <si>
    <t>Forbehold for beregning:</t>
  </si>
  <si>
    <t>Udarbejdet af:</t>
  </si>
  <si>
    <t>- Det antages at medarbejderen arbejder mandag - fredag og har fri i weekender.</t>
  </si>
  <si>
    <t>- Der tages ikke forbehold for helligdage, eller firmalukkedage.</t>
  </si>
  <si>
    <t>- "Dage syg i periode" er kun de antal dage, hvor medarbejderen skulle være mødt ind på arbejde.</t>
  </si>
  <si>
    <t>Beregning af karensdage ved opgørelse af erstatningsferie</t>
  </si>
  <si>
    <t>Overblik over ferieår</t>
  </si>
  <si>
    <t>- hvis aktuelt</t>
  </si>
  <si>
    <t>Ferieperiode:</t>
  </si>
  <si>
    <t>Fra:</t>
  </si>
  <si>
    <t>Til:</t>
  </si>
  <si>
    <t>Feriedage:</t>
  </si>
  <si>
    <t>Karensdage i perioden:</t>
  </si>
  <si>
    <t>Erstatnings-ferie:</t>
  </si>
  <si>
    <t>Dage syg i periode:</t>
  </si>
  <si>
    <t>Antal:</t>
  </si>
  <si>
    <t>Start:</t>
  </si>
  <si>
    <t>Slut:</t>
  </si>
  <si>
    <t>Ansættelsesoplysninger:</t>
  </si>
  <si>
    <t>Ansættelsesdato:</t>
  </si>
  <si>
    <t>Fratrædelsesdato:</t>
  </si>
  <si>
    <t>Tast ferieår: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</si>
</sst>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1" fillId="3" borderId="0" xfId="0" applyFont="1" applyFill="1"/>
    <xf numFmtId="0" fontId="0" fillId="3" borderId="0" xfId="0" quotePrefix="1" applyFill="1"/>
    <xf numFmtId="0" fontId="2" fillId="3" borderId="0" xfId="0" applyFont="1" applyFill="1"/>
    <xf numFmtId="0" fontId="3" fillId="3" borderId="8" xfId="0" applyFont="1" applyFill="1" applyBorder="1" applyAlignment="1">
      <alignment horizontal="left" vertical="center"/>
    </xf>
    <xf numFmtId="0" fontId="0" fillId="3" borderId="8" xfId="0" applyFill="1" applyBorder="1"/>
    <xf numFmtId="0" fontId="0" fillId="3" borderId="8" xfId="0" applyNumberFormat="1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8" xfId="0" quotePrefix="1" applyFill="1" applyBorder="1"/>
    <xf numFmtId="0" fontId="0" fillId="3" borderId="4" xfId="0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9" xfId="0" applyFont="1" applyFill="1" applyBorder="1"/>
    <xf numFmtId="0" fontId="0" fillId="3" borderId="12" xfId="0" applyFill="1" applyBorder="1"/>
    <xf numFmtId="0" fontId="1" fillId="4" borderId="12" xfId="0" applyFont="1" applyFill="1" applyBorder="1"/>
    <xf numFmtId="0" fontId="0" fillId="4" borderId="12" xfId="0" applyFill="1" applyBorder="1"/>
    <xf numFmtId="0" fontId="1" fillId="4" borderId="8" xfId="0" applyFont="1" applyFill="1" applyBorder="1"/>
    <xf numFmtId="0" fontId="0" fillId="4" borderId="8" xfId="0" applyFill="1" applyBorder="1"/>
    <xf numFmtId="0" fontId="0" fillId="4" borderId="1" xfId="0" applyFill="1" applyBorder="1"/>
    <xf numFmtId="0" fontId="0" fillId="3" borderId="2" xfId="0" applyFill="1" applyBorder="1"/>
    <xf numFmtId="0" fontId="0" fillId="3" borderId="3" xfId="0" quotePrefix="1" applyFill="1" applyBorder="1"/>
    <xf numFmtId="0" fontId="0" fillId="0" borderId="0" xfId="0" applyFill="1"/>
    <xf numFmtId="0" fontId="0" fillId="0" borderId="0" xfId="0" applyNumberFormat="1" applyFill="1"/>
    <xf numFmtId="14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0" xfId="0" applyFill="1" applyProtection="1">
      <protection hidden="1"/>
    </xf>
    <xf numFmtId="0" fontId="0" fillId="3" borderId="0" xfId="0" applyNumberFormat="1" applyFill="1" applyProtection="1">
      <protection hidden="1"/>
    </xf>
    <xf numFmtId="14" fontId="0" fillId="3" borderId="0" xfId="0" applyNumberFormat="1" applyFill="1" applyBorder="1" applyProtection="1">
      <protection hidden="1"/>
    </xf>
    <xf numFmtId="14" fontId="0" fillId="3" borderId="3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" fillId="4" borderId="12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22</xdr:row>
      <xdr:rowOff>55869</xdr:rowOff>
    </xdr:from>
    <xdr:to>
      <xdr:col>8</xdr:col>
      <xdr:colOff>581025</xdr:colOff>
      <xdr:row>24</xdr:row>
      <xdr:rowOff>140782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1FC82E4-0D6A-1E9D-D875-EDD9687A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4475469"/>
          <a:ext cx="1924050" cy="46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FDD1-E55D-453A-B265-10FC566BADDF}">
  <dimension ref="A1:L25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7.140625" style="27" customWidth="1"/>
    <col min="2" max="2" width="12.42578125" style="27" customWidth="1"/>
    <col min="3" max="3" width="12.5703125" style="27" customWidth="1"/>
    <col min="4" max="4" width="9.85546875" style="27" bestFit="1" customWidth="1"/>
    <col min="5" max="5" width="11.42578125" style="27" customWidth="1"/>
    <col min="6" max="6" width="10.42578125" style="27" customWidth="1"/>
    <col min="7" max="7" width="9.140625" style="27"/>
    <col min="8" max="8" width="20.85546875" style="27" bestFit="1" customWidth="1"/>
    <col min="9" max="9" width="10.5703125" style="27" customWidth="1"/>
    <col min="10" max="11" width="9.140625" style="27"/>
    <col min="12" max="12" width="10.42578125" style="27" bestFit="1" customWidth="1"/>
    <col min="13" max="16384" width="9.140625" style="27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1"/>
    </row>
    <row r="2" spans="1:12" ht="31.5" customHeight="1" x14ac:dyDescent="0.25">
      <c r="A2" s="7" t="s">
        <v>18</v>
      </c>
      <c r="B2" s="8"/>
      <c r="C2" s="8"/>
      <c r="D2" s="8"/>
      <c r="E2" s="8"/>
      <c r="F2" s="8"/>
      <c r="G2" s="8"/>
      <c r="H2" s="8"/>
      <c r="I2" s="12"/>
    </row>
    <row r="3" spans="1:12" ht="16.5" customHeight="1" x14ac:dyDescent="0.25">
      <c r="A3" s="1"/>
      <c r="B3" s="1"/>
      <c r="C3" s="1"/>
      <c r="D3" s="1"/>
      <c r="E3" s="1"/>
      <c r="F3" s="1"/>
      <c r="G3" s="10"/>
      <c r="H3" s="19"/>
      <c r="I3" s="13"/>
    </row>
    <row r="4" spans="1:12" x14ac:dyDescent="0.25">
      <c r="A4" s="16" t="s">
        <v>31</v>
      </c>
      <c r="B4" s="17"/>
      <c r="C4" s="18"/>
      <c r="D4" s="1"/>
      <c r="E4" s="1"/>
      <c r="F4" s="16" t="s">
        <v>19</v>
      </c>
      <c r="G4" s="17"/>
      <c r="H4" s="48" t="s">
        <v>29</v>
      </c>
      <c r="I4" s="49" t="s">
        <v>30</v>
      </c>
    </row>
    <row r="5" spans="1:12" x14ac:dyDescent="0.25">
      <c r="A5" s="25" t="s">
        <v>32</v>
      </c>
      <c r="B5" s="29">
        <v>44440</v>
      </c>
      <c r="C5" s="11"/>
      <c r="D5" s="1"/>
      <c r="E5" s="1"/>
      <c r="F5" s="25" t="s">
        <v>5</v>
      </c>
      <c r="G5" s="10"/>
      <c r="H5" s="40">
        <f>DATE(B7,9,1)</f>
        <v>44440</v>
      </c>
      <c r="I5" s="41">
        <f>DATE(B7+1,8,31)</f>
        <v>44804</v>
      </c>
    </row>
    <row r="6" spans="1:12" x14ac:dyDescent="0.25">
      <c r="A6" s="25" t="s">
        <v>33</v>
      </c>
      <c r="B6" s="29">
        <v>44804</v>
      </c>
      <c r="C6" s="26" t="s">
        <v>20</v>
      </c>
      <c r="D6" s="1"/>
      <c r="E6" s="1"/>
      <c r="F6" s="25" t="s">
        <v>11</v>
      </c>
      <c r="G6" s="10"/>
      <c r="H6" s="42">
        <f>IF(H7*2.08=24.96,ROUND(H7*2.08,0)/5,(H7*2.08)/5)</f>
        <v>5</v>
      </c>
      <c r="I6" s="43"/>
    </row>
    <row r="7" spans="1:12" x14ac:dyDescent="0.25">
      <c r="A7" s="15" t="s">
        <v>34</v>
      </c>
      <c r="B7" s="30">
        <v>2021</v>
      </c>
      <c r="C7" s="12"/>
      <c r="D7" s="1"/>
      <c r="E7" s="1"/>
      <c r="F7" s="15" t="s">
        <v>12</v>
      </c>
      <c r="G7" s="8"/>
      <c r="H7" s="44">
        <f>IF(AND(B5&lt;=H5,OR(B6&gt;=I5,B6=0)),12,
IF(AND(B5&gt;H5,B6=0),YEARFRAC(B5,I5)*12,
IF(AND(B6&lt;&gt;0,B5&gt;H5),YEARFRAC(B5,B6)*12,
YEARFRAC(H5,B6+1)*12)))</f>
        <v>12</v>
      </c>
      <c r="I7" s="45"/>
    </row>
    <row r="8" spans="1:12" x14ac:dyDescent="0.25">
      <c r="A8" s="1"/>
      <c r="B8" s="1"/>
      <c r="C8" s="1"/>
      <c r="D8" s="1"/>
      <c r="E8" s="1"/>
      <c r="F8" s="1"/>
      <c r="G8" s="1"/>
      <c r="H8" s="1"/>
      <c r="I8" s="11"/>
    </row>
    <row r="9" spans="1:12" x14ac:dyDescent="0.25">
      <c r="A9" s="20"/>
      <c r="B9" s="20"/>
      <c r="C9" s="20"/>
      <c r="D9" s="20"/>
      <c r="E9" s="46" t="s">
        <v>25</v>
      </c>
      <c r="F9" s="46" t="s">
        <v>26</v>
      </c>
      <c r="G9" s="21"/>
      <c r="H9" s="21"/>
      <c r="I9" s="24"/>
    </row>
    <row r="10" spans="1:12" x14ac:dyDescent="0.25">
      <c r="A10" s="22" t="s">
        <v>21</v>
      </c>
      <c r="B10" s="50" t="s">
        <v>22</v>
      </c>
      <c r="C10" s="50" t="s">
        <v>23</v>
      </c>
      <c r="D10" s="22" t="s">
        <v>24</v>
      </c>
      <c r="E10" s="47"/>
      <c r="F10" s="47"/>
      <c r="G10" s="23"/>
      <c r="H10" s="22" t="s">
        <v>27</v>
      </c>
      <c r="I10" s="51" t="s">
        <v>28</v>
      </c>
    </row>
    <row r="11" spans="1:12" x14ac:dyDescent="0.25">
      <c r="A11" s="1" t="s">
        <v>0</v>
      </c>
      <c r="B11" s="31">
        <v>44746</v>
      </c>
      <c r="C11" s="32">
        <v>44766</v>
      </c>
      <c r="D11" s="38">
        <f>NETWORKDAYS(B11,C11)</f>
        <v>15</v>
      </c>
      <c r="E11" s="39">
        <f>MIN(IF((D11-H6)&lt;0,D11,H6),I11)</f>
        <v>5</v>
      </c>
      <c r="F11" s="39">
        <f>IF(D11-E11&gt;I11,I11-E11,MIN(D11,I11)-E11)</f>
        <v>1</v>
      </c>
      <c r="G11" s="1"/>
      <c r="H11" s="1" t="s">
        <v>6</v>
      </c>
      <c r="I11" s="37">
        <v>6</v>
      </c>
    </row>
    <row r="12" spans="1:12" x14ac:dyDescent="0.25">
      <c r="A12" s="1" t="s">
        <v>1</v>
      </c>
      <c r="B12" s="31"/>
      <c r="C12" s="32"/>
      <c r="D12" s="38">
        <f>NETWORKDAYS(B12,C12)</f>
        <v>0</v>
      </c>
      <c r="E12" s="38">
        <f>MIN(IF(($H$6-(SUM($E$11:E11)))&gt;D12,D12,$H$6-(SUM($E$11:E11))),I12)</f>
        <v>0</v>
      </c>
      <c r="F12" s="39">
        <f t="shared" ref="F12:F15" si="0">IF(D12-E12&gt;I12,I12-E12,MIN(D12,I12)-E12)</f>
        <v>0</v>
      </c>
      <c r="G12" s="1"/>
      <c r="H12" s="1" t="s">
        <v>7</v>
      </c>
      <c r="I12" s="37"/>
    </row>
    <row r="13" spans="1:12" x14ac:dyDescent="0.25">
      <c r="A13" s="1" t="s">
        <v>2</v>
      </c>
      <c r="B13" s="31"/>
      <c r="C13" s="32"/>
      <c r="D13" s="38">
        <f t="shared" ref="D13:D15" si="1">NETWORKDAYS(B13,C13)</f>
        <v>0</v>
      </c>
      <c r="E13" s="38">
        <f>MIN(IF(($H$6-(SUM($E$11:E12)))&gt;D13,D13,$H$6-(SUM($E$11:E12))),I13)</f>
        <v>0</v>
      </c>
      <c r="F13" s="39">
        <f t="shared" si="0"/>
        <v>0</v>
      </c>
      <c r="G13" s="1"/>
      <c r="H13" s="1" t="s">
        <v>8</v>
      </c>
      <c r="I13" s="37"/>
      <c r="L13" s="28"/>
    </row>
    <row r="14" spans="1:12" x14ac:dyDescent="0.25">
      <c r="A14" s="1" t="s">
        <v>3</v>
      </c>
      <c r="B14" s="33"/>
      <c r="C14" s="34"/>
      <c r="D14" s="38">
        <f t="shared" si="1"/>
        <v>0</v>
      </c>
      <c r="E14" s="38">
        <f>MIN(IF(($H$6-(SUM($E$11:E13)))&gt;D14,D14,$H$6-(SUM($E$11:E13))),I14)</f>
        <v>0</v>
      </c>
      <c r="F14" s="39">
        <f t="shared" si="0"/>
        <v>0</v>
      </c>
      <c r="G14" s="1"/>
      <c r="H14" s="1" t="s">
        <v>9</v>
      </c>
      <c r="I14" s="37"/>
    </row>
    <row r="15" spans="1:12" x14ac:dyDescent="0.25">
      <c r="A15" s="1" t="s">
        <v>4</v>
      </c>
      <c r="B15" s="35"/>
      <c r="C15" s="36"/>
      <c r="D15" s="38">
        <f t="shared" si="1"/>
        <v>0</v>
      </c>
      <c r="E15" s="38">
        <f>MIN(IF(($H$6-(SUM($E$11:E14)))&gt;D15,D15,$H$6-(SUM($E$11:E14))),I15)</f>
        <v>0</v>
      </c>
      <c r="F15" s="39">
        <f t="shared" si="0"/>
        <v>0</v>
      </c>
      <c r="G15" s="1"/>
      <c r="H15" s="1" t="s">
        <v>10</v>
      </c>
      <c r="I15" s="30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1"/>
    </row>
    <row r="18" spans="1:9" x14ac:dyDescent="0.25">
      <c r="A18" s="4" t="s">
        <v>13</v>
      </c>
      <c r="B18" s="1"/>
      <c r="C18" s="1"/>
      <c r="D18" s="1"/>
      <c r="E18" s="1"/>
      <c r="F18" s="1"/>
      <c r="G18" s="1"/>
      <c r="H18" s="1"/>
      <c r="I18" s="11"/>
    </row>
    <row r="19" spans="1:9" x14ac:dyDescent="0.25">
      <c r="A19" s="5" t="s">
        <v>15</v>
      </c>
      <c r="B19" s="1"/>
      <c r="C19" s="1"/>
      <c r="D19" s="1"/>
      <c r="E19" s="2"/>
      <c r="F19" s="2"/>
      <c r="G19" s="3"/>
      <c r="H19" s="1"/>
      <c r="I19" s="11"/>
    </row>
    <row r="20" spans="1:9" x14ac:dyDescent="0.25">
      <c r="A20" s="5" t="s">
        <v>16</v>
      </c>
      <c r="B20" s="1"/>
      <c r="C20" s="1"/>
      <c r="D20" s="1"/>
      <c r="E20" s="2"/>
      <c r="F20" s="2"/>
      <c r="G20" s="1"/>
      <c r="H20" s="1"/>
      <c r="I20" s="11"/>
    </row>
    <row r="21" spans="1:9" x14ac:dyDescent="0.25">
      <c r="A21" s="14" t="s">
        <v>17</v>
      </c>
      <c r="B21" s="8"/>
      <c r="C21" s="8"/>
      <c r="D21" s="8"/>
      <c r="E21" s="8"/>
      <c r="F21" s="8"/>
      <c r="G21" s="8"/>
      <c r="H21" s="8"/>
      <c r="I21" s="12"/>
    </row>
    <row r="22" spans="1:9" x14ac:dyDescent="0.25">
      <c r="A22" s="1"/>
      <c r="B22" s="1"/>
      <c r="C22" s="1"/>
      <c r="D22" s="1"/>
      <c r="E22" s="1"/>
      <c r="F22" s="1"/>
      <c r="G22" s="1"/>
      <c r="H22" s="6" t="s">
        <v>14</v>
      </c>
      <c r="I22" s="1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1"/>
    </row>
    <row r="25" spans="1:9" x14ac:dyDescent="0.25">
      <c r="A25" s="8"/>
      <c r="B25" s="8"/>
      <c r="C25" s="8"/>
      <c r="D25" s="8"/>
      <c r="E25" s="9"/>
      <c r="F25" s="9"/>
      <c r="G25" s="8"/>
      <c r="H25" s="8"/>
      <c r="I25" s="12"/>
    </row>
  </sheetData>
  <sheetProtection algorithmName="SHA-512" hashValue="xOzsXQiOKjVQzESlNDii0tO7DlSYyFJq1o6yYG0qkG1eEJv6gyEKLfYRTGufGLwDOsJeG+DudXbq2iwkyilwww==" saltValue="LgIaiMzXN86m98RRKmJtIg==" spinCount="100000" sheet="1" objects="1" scenarios="1"/>
  <mergeCells count="2">
    <mergeCell ref="E9:E10"/>
    <mergeCell ref="F9:F10"/>
  </mergeCells>
  <pageMargins left="0.7" right="0.7" top="0.75" bottom="0.75" header="0.3" footer="0.3"/>
  <pageSetup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EA50C75A578488F87DC5E2B95CCD6" ma:contentTypeVersion="18" ma:contentTypeDescription="Opret et nyt dokument." ma:contentTypeScope="" ma:versionID="4d794ea98adb58a8e2e4b0d9fa113fa6">
  <xsd:schema xmlns:xsd="http://www.w3.org/2001/XMLSchema" xmlns:xs="http://www.w3.org/2001/XMLSchema" xmlns:p="http://schemas.microsoft.com/office/2006/metadata/properties" xmlns:ns2="75a6d81c-bcd3-4cb6-9d90-1e46cd157494" xmlns:ns3="c9303435-f8da-4627-857f-274e4b1b401b" targetNamespace="http://schemas.microsoft.com/office/2006/metadata/properties" ma:root="true" ma:fieldsID="a518efaef7d0acd943e388e81b64666f" ns2:_="" ns3:_="">
    <xsd:import namespace="75a6d81c-bcd3-4cb6-9d90-1e46cd157494"/>
    <xsd:import namespace="c9303435-f8da-4627-857f-274e4b1b4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6d81c-bcd3-4cb6-9d90-1e46cd157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f8022566-2b57-4d18-914b-1ca1fd5b4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03435-f8da-4627-857f-274e4b1b4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1de5c58-ef46-48be-bce6-959919f05732}" ma:internalName="TaxCatchAll" ma:showField="CatchAllData" ma:web="c9303435-f8da-4627-857f-274e4b1b4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6d81c-bcd3-4cb6-9d90-1e46cd157494">
      <Terms xmlns="http://schemas.microsoft.com/office/infopath/2007/PartnerControls"/>
    </lcf76f155ced4ddcb4097134ff3c332f>
    <TaxCatchAll xmlns="c9303435-f8da-4627-857f-274e4b1b401b" xsi:nil="true"/>
  </documentManagement>
</p:properties>
</file>

<file path=customXml/itemProps1.xml><?xml version="1.0" encoding="utf-8"?>
<ds:datastoreItem xmlns:ds="http://schemas.openxmlformats.org/officeDocument/2006/customXml" ds:itemID="{59286E56-3C34-44CC-8308-344170436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6d81c-bcd3-4cb6-9d90-1e46cd157494"/>
    <ds:schemaRef ds:uri="c9303435-f8da-4627-857f-274e4b1b4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7D06B-85F5-4C2F-B8A6-35328EC341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7D97E2-9231-4D00-8648-9FD9449C20A4}">
  <ds:schemaRefs>
    <ds:schemaRef ds:uri="http://schemas.microsoft.com/office/2006/metadata/properties"/>
    <ds:schemaRef ds:uri="http://schemas.microsoft.com/office/infopath/2007/PartnerControls"/>
    <ds:schemaRef ds:uri="75a6d81c-bcd3-4cb6-9d90-1e46cd157494"/>
    <ds:schemaRef ds:uri="c9303435-f8da-4627-857f-274e4b1b40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| Din Lønpartner ApS</dc:creator>
  <cp:lastModifiedBy>Jacob Løve Johannsen</cp:lastModifiedBy>
  <dcterms:created xsi:type="dcterms:W3CDTF">2022-08-04T11:40:04Z</dcterms:created>
  <dcterms:modified xsi:type="dcterms:W3CDTF">2022-08-05T11:46:03Z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0x010100AA3EA50C75A578488F87DC5E2B95CCD6</vt:lpwstr>
  </property>
</Properties>
</file>